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озірна" sheetId="1" r:id="rId1"/>
  </sheets>
  <externalReferences>
    <externalReference r:id="rId4"/>
  </externalReferences>
  <definedNames>
    <definedName name="_xlnm.Print_Titles" localSheetId="0">'озірна'!$21:$21</definedName>
  </definedNames>
  <calcPr fullCalcOnLoad="1"/>
</workbook>
</file>

<file path=xl/sharedStrings.xml><?xml version="1.0" encoding="utf-8"?>
<sst xmlns="http://schemas.openxmlformats.org/spreadsheetml/2006/main" count="120" uniqueCount="106">
  <si>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</si>
  <si>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</si>
  <si>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</si>
  <si>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</si>
  <si>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</si>
  <si>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</si>
  <si>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</si>
  <si>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</si>
  <si>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</si>
  <si>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</si>
  <si>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</si>
  <si>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</si>
  <si>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</si>
  <si>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</si>
  <si>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</si>
  <si>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</si>
  <si>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</si>
  <si>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</si>
  <si>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</si>
  <si>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</si>
  <si>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</si>
  <si>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</si>
  <si>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</si>
  <si>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</si>
  <si>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</si>
  <si>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</si>
  <si>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</si>
  <si>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</si>
  <si>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</si>
  <si>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</si>
  <si>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</si>
  <si>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</si>
  <si>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</si>
  <si>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</si>
  <si>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</si>
  <si>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</si>
  <si>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</si>
  <si>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</si>
  <si>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</si>
  <si>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</si>
  <si>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</si>
  <si>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</si>
  <si>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</si>
  <si>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</si>
  <si>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</si>
  <si>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</si>
  <si>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</si>
  <si>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</si>
  <si>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</si>
  <si>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</si>
  <si>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</si>
  <si>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</si>
  <si>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</si>
  <si>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</si>
  <si>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</si>
  <si>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</si>
  <si>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</si>
  <si>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</si>
  <si>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</si>
  <si>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</si>
  <si>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</si>
  <si>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</si>
  <si>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</si>
  <si>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</si>
  <si>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</si>
  <si>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</si>
  <si>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</si>
  <si>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</si>
  <si>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</si>
  <si>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</si>
  <si>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</si>
  <si>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</si>
  <si>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</si>
  <si>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</si>
  <si>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</si>
  <si>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</si>
  <si>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</si>
  <si>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</si>
  <si>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</si>
  <si>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</si>
  <si>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</si>
  <si>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</si>
  <si>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</si>
  <si>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</si>
  <si>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</si>
  <si>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</si>
  <si>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</si>
  <si>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</si>
  <si>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</si>
  <si>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</si>
  <si>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</si>
  <si>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</si>
  <si>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</si>
  <si>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</si>
  <si>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</si>
  <si>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</si>
  <si>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</si>
  <si>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</si>
  <si>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</si>
  <si>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</si>
  <si>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</si>
  <si>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</si>
  <si>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</si>
  <si>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</si>
  <si>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</si>
  <si>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за  4 квартал 2019 рік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</si>
</sst>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;\-#,##0.00;#,&quot;-&quot;"/>
    <numFmt numFmtId="174" formatCode="#,##0;\-#,##0;#,&quot;-&quot;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24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23" borderId="10" xfId="0" applyNumberFormat="1" applyFont="1" applyFill="1" applyBorder="1" applyAlignment="1" applyProtection="1">
      <alignment horizontal="right" wrapText="1"/>
      <protection locked="0"/>
    </xf>
    <xf numFmtId="1" fontId="24" fillId="24" borderId="10" xfId="0" applyNumberFormat="1" applyFont="1" applyFill="1" applyBorder="1" applyAlignment="1" applyProtection="1">
      <alignment horizontal="center" wrapText="1"/>
      <protection/>
    </xf>
    <xf numFmtId="49" fontId="24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73" fontId="24" fillId="0" borderId="11" xfId="0" applyNumberFormat="1" applyFont="1" applyBorder="1" applyAlignment="1" applyProtection="1">
      <alignment horizontal="right" vertical="center" wrapText="1"/>
      <protection/>
    </xf>
    <xf numFmtId="0" fontId="2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73" fontId="27" fillId="24" borderId="11" xfId="0" applyNumberFormat="1" applyFont="1" applyFill="1" applyBorder="1" applyAlignment="1" applyProtection="1">
      <alignment horizontal="right" vertical="center" wrapText="1"/>
      <protection/>
    </xf>
    <xf numFmtId="173" fontId="27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73" fontId="23" fillId="24" borderId="11" xfId="0" applyNumberFormat="1" applyFont="1" applyFill="1" applyBorder="1" applyAlignment="1" applyProtection="1">
      <alignment horizontal="right" vertical="center" wrapText="1"/>
      <protection locked="0"/>
    </xf>
    <xf numFmtId="173" fontId="23" fillId="24" borderId="11" xfId="0" applyNumberFormat="1" applyFont="1" applyFill="1" applyBorder="1" applyAlignment="1" applyProtection="1">
      <alignment horizontal="right" vertical="center" wrapText="1"/>
      <protection/>
    </xf>
    <xf numFmtId="0" fontId="27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173" fontId="24" fillId="24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horizontal="justify" vertical="center" wrapText="1"/>
    </xf>
    <xf numFmtId="0" fontId="3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173" fontId="27" fillId="24" borderId="11" xfId="0" applyNumberFormat="1" applyFont="1" applyFill="1" applyBorder="1" applyAlignment="1" applyProtection="1">
      <alignment horizontal="right" vertical="center"/>
      <protection locked="0"/>
    </xf>
    <xf numFmtId="173" fontId="27" fillId="24" borderId="11" xfId="0" applyNumberFormat="1" applyFont="1" applyFill="1" applyBorder="1" applyAlignment="1" applyProtection="1">
      <alignment horizontal="right" vertical="center"/>
      <protection/>
    </xf>
    <xf numFmtId="173" fontId="24" fillId="24" borderId="11" xfId="0" applyNumberFormat="1" applyFont="1" applyFill="1" applyBorder="1" applyAlignment="1" applyProtection="1">
      <alignment horizontal="right" vertical="center"/>
      <protection/>
    </xf>
    <xf numFmtId="173" fontId="24" fillId="24" borderId="11" xfId="0" applyNumberFormat="1" applyFont="1" applyFill="1" applyBorder="1" applyAlignment="1" applyProtection="1">
      <alignment horizontal="right" vertical="center"/>
      <protection locked="0"/>
    </xf>
    <xf numFmtId="173" fontId="27" fillId="0" borderId="11" xfId="0" applyNumberFormat="1" applyFont="1" applyBorder="1" applyAlignment="1" applyProtection="1">
      <alignment horizontal="right" vertical="center"/>
      <protection/>
    </xf>
    <xf numFmtId="173" fontId="23" fillId="24" borderId="11" xfId="0" applyNumberFormat="1" applyFont="1" applyFill="1" applyBorder="1" applyAlignment="1" applyProtection="1">
      <alignment horizontal="right" vertical="center"/>
      <protection locked="0"/>
    </xf>
    <xf numFmtId="173" fontId="23" fillId="24" borderId="11" xfId="0" applyNumberFormat="1" applyFont="1" applyFill="1" applyBorder="1" applyAlignment="1" applyProtection="1">
      <alignment horizontal="right" vertical="center"/>
      <protection/>
    </xf>
    <xf numFmtId="0" fontId="26" fillId="0" borderId="11" xfId="0" applyFont="1" applyBorder="1" applyAlignment="1">
      <alignment vertical="center" wrapText="1"/>
    </xf>
    <xf numFmtId="173" fontId="25" fillId="24" borderId="11" xfId="0" applyNumberFormat="1" applyFont="1" applyFill="1" applyBorder="1" applyAlignment="1" applyProtection="1">
      <alignment horizontal="right" vertical="center"/>
      <protection locked="0"/>
    </xf>
    <xf numFmtId="173" fontId="25" fillId="24" borderId="11" xfId="0" applyNumberFormat="1" applyFont="1" applyFill="1" applyBorder="1" applyAlignment="1" applyProtection="1">
      <alignment horizontal="right" vertical="center"/>
      <protection/>
    </xf>
    <xf numFmtId="0" fontId="34" fillId="0" borderId="11" xfId="0" applyFont="1" applyBorder="1" applyAlignment="1">
      <alignment vertical="center" wrapText="1"/>
    </xf>
    <xf numFmtId="173" fontId="23" fillId="0" borderId="11" xfId="0" applyNumberFormat="1" applyFont="1" applyBorder="1" applyAlignment="1" applyProtection="1">
      <alignment horizontal="right" vertical="center"/>
      <protection locked="0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2" fontId="27" fillId="0" borderId="12" xfId="0" applyNumberFormat="1" applyFont="1" applyBorder="1" applyAlignment="1" applyProtection="1">
      <alignment horizontal="right" vertical="center"/>
      <protection/>
    </xf>
    <xf numFmtId="2" fontId="27" fillId="24" borderId="12" xfId="0" applyNumberFormat="1" applyFont="1" applyFill="1" applyBorder="1" applyAlignment="1" applyProtection="1">
      <alignment horizontal="right" vertical="center"/>
      <protection/>
    </xf>
    <xf numFmtId="2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 applyProtection="1">
      <alignment horizontal="right" vertical="center"/>
      <protection locked="0"/>
    </xf>
    <xf numFmtId="2" fontId="23" fillId="24" borderId="13" xfId="0" applyNumberFormat="1" applyFont="1" applyFill="1" applyBorder="1" applyAlignment="1" applyProtection="1">
      <alignment horizontal="right" vertical="center"/>
      <protection locked="0"/>
    </xf>
    <xf numFmtId="2" fontId="23" fillId="0" borderId="13" xfId="0" applyNumberFormat="1" applyFont="1" applyBorder="1" applyAlignment="1" applyProtection="1">
      <alignment horizontal="right" vertical="center" wrapText="1"/>
      <protection locked="0"/>
    </xf>
    <xf numFmtId="0" fontId="3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2" fontId="24" fillId="0" borderId="13" xfId="0" applyNumberFormat="1" applyFont="1" applyBorder="1" applyAlignment="1" applyProtection="1">
      <alignment horizontal="right" vertical="center"/>
      <protection/>
    </xf>
    <xf numFmtId="2" fontId="24" fillId="24" borderId="13" xfId="0" applyNumberFormat="1" applyFont="1" applyFill="1" applyBorder="1" applyAlignment="1" applyProtection="1">
      <alignment horizontal="right" vertical="center"/>
      <protection/>
    </xf>
    <xf numFmtId="2" fontId="24" fillId="0" borderId="13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3" xfId="0" applyNumberFormat="1" applyFont="1" applyBorder="1" applyAlignment="1" applyProtection="1">
      <alignment horizontal="right" vertical="center"/>
      <protection locked="0"/>
    </xf>
    <xf numFmtId="2" fontId="27" fillId="24" borderId="13" xfId="0" applyNumberFormat="1" applyFont="1" applyFill="1" applyBorder="1" applyAlignment="1" applyProtection="1">
      <alignment horizontal="right" vertical="center"/>
      <protection locked="0"/>
    </xf>
    <xf numFmtId="2" fontId="27" fillId="0" borderId="13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right" vertical="center"/>
    </xf>
    <xf numFmtId="2" fontId="24" fillId="24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24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24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8" fillId="0" borderId="14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6" fillId="0" borderId="13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5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wrapText="1"/>
    </xf>
    <xf numFmtId="0" fontId="25" fillId="0" borderId="1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3">
          <cell r="B3" t="str">
            <v>Відділ освіти Звенигородської районної державної адміністрації Черкаської області</v>
          </cell>
        </row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  <cell r="B13" t="str">
            <v>02147055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102">
        <row r="11">
          <cell r="A11" t="str">
            <v>Організаційно-правова форма господарювання</v>
          </cell>
        </row>
      </sheetData>
      <sheetData sheetId="269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9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P103"/>
  <sheetViews>
    <sheetView tabSelected="1" workbookViewId="0" topLeftCell="A1">
      <selection activeCell="J62" sqref="J62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91" t="s">
        <v>0</v>
      </c>
      <c r="J1" s="91"/>
      <c r="K1" s="91"/>
      <c r="L1" s="91"/>
      <c r="M1" s="91"/>
      <c r="N1" s="91"/>
    </row>
    <row r="2" spans="8:14" s="1" customFormat="1" ht="27.75" customHeight="1">
      <c r="H2" s="2"/>
      <c r="I2" s="91"/>
      <c r="J2" s="91"/>
      <c r="K2" s="91"/>
      <c r="L2" s="91"/>
      <c r="M2" s="91"/>
      <c r="N2" s="91"/>
    </row>
    <row r="3" spans="8:14" s="1" customFormat="1" ht="3" customHeight="1" hidden="1">
      <c r="H3" s="2"/>
      <c r="I3" s="91"/>
      <c r="J3" s="91"/>
      <c r="K3" s="91"/>
      <c r="L3" s="91"/>
      <c r="M3" s="91"/>
      <c r="N3" s="91"/>
    </row>
    <row r="4" spans="1:16" s="1" customFormat="1" ht="15">
      <c r="A4" s="93" t="s">
        <v>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3"/>
      <c r="O4" s="3"/>
      <c r="P4" s="3"/>
    </row>
    <row r="5" spans="1:16" s="1" customFormat="1" ht="15" customHeight="1">
      <c r="A5" s="94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(форма№ 4-3д, </v>
      </c>
      <c r="B5" s="94"/>
      <c r="C5" s="94"/>
      <c r="D5" s="94"/>
      <c r="E5" s="94"/>
      <c r="F5" s="94"/>
      <c r="G5" s="94"/>
      <c r="H5" s="94"/>
      <c r="I5" s="4" t="str">
        <f>IF('[1]ЗАПОЛНИТЬ'!$F$7=1,'[1]шапки'!C5,'[1]шапки'!D5)</f>
        <v>№ 4-3м)</v>
      </c>
      <c r="J5" s="3">
        <f>IF('[1]ЗАПОЛНИТЬ'!$F$7=1,'[1]шапки'!D5,"")</f>
      </c>
      <c r="K5" s="3"/>
      <c r="L5" s="5"/>
      <c r="M5" s="5"/>
      <c r="N5" s="3"/>
      <c r="O5" s="3"/>
      <c r="P5" s="3"/>
    </row>
    <row r="6" spans="1:13" s="1" customFormat="1" ht="13.5" customHeight="1">
      <c r="A6" s="93" t="s">
        <v>105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</row>
    <row r="7" s="6" customFormat="1" ht="11.25" hidden="1"/>
    <row r="8" spans="13:14" s="6" customFormat="1" ht="9.75" customHeight="1">
      <c r="M8" s="96" t="s">
        <v>2</v>
      </c>
      <c r="N8" s="96"/>
    </row>
    <row r="9" spans="1:14" s="6" customFormat="1" ht="22.5" customHeight="1">
      <c r="A9" s="7" t="s">
        <v>3</v>
      </c>
      <c r="B9" s="95" t="str">
        <f>'[1]ЗАПОЛНИТЬ'!B3</f>
        <v>Відділ освіти Звенигородської районної державної адміністрації Черкаської області</v>
      </c>
      <c r="C9" s="95"/>
      <c r="D9" s="95"/>
      <c r="E9" s="95"/>
      <c r="F9" s="95"/>
      <c r="G9" s="95"/>
      <c r="H9" s="95"/>
      <c r="I9" s="95"/>
      <c r="J9" s="95"/>
      <c r="K9" s="8" t="str">
        <f>'[1]ЗАПОЛНИТЬ'!A13</f>
        <v>за ЄДРПОУ</v>
      </c>
      <c r="M9" s="92" t="str">
        <f>'[1]ЗАПОЛНИТЬ'!B13</f>
        <v>02147055</v>
      </c>
      <c r="N9" s="92"/>
    </row>
    <row r="10" spans="1:14" s="6" customFormat="1" ht="11.25" customHeight="1">
      <c r="A10" s="9" t="s">
        <v>4</v>
      </c>
      <c r="B10" s="98" t="str">
        <f>'[1]ЗАПОЛНИТЬ'!B5</f>
        <v>м. Звенигородка</v>
      </c>
      <c r="C10" s="98"/>
      <c r="D10" s="98"/>
      <c r="E10" s="98"/>
      <c r="F10" s="98"/>
      <c r="G10" s="98"/>
      <c r="H10" s="98"/>
      <c r="I10" s="98"/>
      <c r="J10" s="98"/>
      <c r="K10" s="8" t="str">
        <f>'[1]ЗАПОЛНИТЬ'!A14</f>
        <v>за КОАТУУ</v>
      </c>
      <c r="M10" s="92">
        <f>'[1]ЗАПОЛНИТЬ'!B14</f>
        <v>7121210100</v>
      </c>
      <c r="N10" s="92"/>
    </row>
    <row r="11" spans="1:14" s="6" customFormat="1" ht="11.25" customHeight="1">
      <c r="A11" s="9" t="str">
        <f>'[1]Ф.4.2.Стецівка'!A11</f>
        <v>Організаційно-правова форма господарювання</v>
      </c>
      <c r="B11" s="98" t="str">
        <f>'[1]ЗАПОЛНИТЬ'!D15</f>
        <v>Орган державної влади</v>
      </c>
      <c r="C11" s="98"/>
      <c r="D11" s="98"/>
      <c r="E11" s="98"/>
      <c r="F11" s="98"/>
      <c r="G11" s="98"/>
      <c r="H11" s="98"/>
      <c r="I11" s="98"/>
      <c r="J11" s="98"/>
      <c r="K11" s="8" t="str">
        <f>'[1]ЗАПОЛНИТЬ'!A15</f>
        <v>за КОПФГ</v>
      </c>
      <c r="M11" s="99">
        <f>'[1]ЗАПОЛНИТЬ'!B15</f>
        <v>410</v>
      </c>
      <c r="N11" s="99"/>
    </row>
    <row r="12" spans="1:14" s="6" customFormat="1" ht="11.25" customHeight="1">
      <c r="A12" s="100" t="s">
        <v>96</v>
      </c>
      <c r="B12" s="100"/>
      <c r="C12" s="10"/>
      <c r="D12" s="11" t="str">
        <f>'[1]ЗАПОЛНИТЬ'!H9</f>
        <v>350</v>
      </c>
      <c r="E12" s="101" t="str">
        <f>IF(D12&gt;0,VLOOKUP(D12,'[1]ДовидникКВК(ГОС)'!A:B,2,FALSE),"")</f>
        <v>Міністерство фінансів України</v>
      </c>
      <c r="F12" s="101"/>
      <c r="G12" s="101"/>
      <c r="H12" s="101"/>
      <c r="I12" s="101"/>
      <c r="J12" s="101"/>
      <c r="K12" s="12"/>
      <c r="L12" s="13"/>
      <c r="M12" s="13"/>
      <c r="N12" s="14"/>
    </row>
    <row r="13" spans="1:14" s="6" customFormat="1" ht="11.25">
      <c r="A13" s="90" t="s">
        <v>5</v>
      </c>
      <c r="B13" s="90"/>
      <c r="C13" s="10"/>
      <c r="D13" s="15"/>
      <c r="E13" s="97">
        <f>IF(D13&gt;0,VLOOKUP(D13,'[1]ДовидникКПК'!B:C,2,FALSE),"")</f>
      </c>
      <c r="F13" s="97"/>
      <c r="G13" s="97"/>
      <c r="H13" s="97"/>
      <c r="I13" s="97"/>
      <c r="J13" s="97"/>
      <c r="K13" s="97"/>
      <c r="L13" s="97"/>
      <c r="M13" s="97"/>
      <c r="N13" s="14"/>
    </row>
    <row r="14" spans="1:14" s="6" customFormat="1" ht="12" customHeight="1">
      <c r="A14" s="90" t="s">
        <v>6</v>
      </c>
      <c r="B14" s="90"/>
      <c r="C14" s="10"/>
      <c r="D14" s="16" t="str">
        <f>'[1]ЗАПОЛНИТЬ'!H10</f>
        <v>010</v>
      </c>
      <c r="E14" s="87" t="str">
        <f>'[1]ЗАПОЛНИТЬ'!I10</f>
        <v>-</v>
      </c>
      <c r="F14" s="87"/>
      <c r="G14" s="87"/>
      <c r="H14" s="87"/>
      <c r="I14" s="87"/>
      <c r="J14" s="87"/>
      <c r="K14" s="87"/>
      <c r="L14" s="87"/>
      <c r="M14" s="87"/>
      <c r="N14" s="14"/>
    </row>
    <row r="15" spans="1:14" s="6" customFormat="1" ht="43.5" customHeight="1">
      <c r="A15" s="90" t="s">
        <v>7</v>
      </c>
      <c r="B15" s="90"/>
      <c r="C15" s="10"/>
      <c r="D15" s="17" t="s">
        <v>8</v>
      </c>
      <c r="E15" s="87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87"/>
      <c r="G15" s="87"/>
      <c r="H15" s="87"/>
      <c r="I15" s="87"/>
      <c r="J15" s="87"/>
      <c r="K15" s="87"/>
      <c r="L15" s="87"/>
      <c r="M15" s="87"/>
      <c r="N15" s="14"/>
    </row>
    <row r="16" s="6" customFormat="1" ht="11.25">
      <c r="A16" s="18" t="s">
        <v>97</v>
      </c>
    </row>
    <row r="17" s="6" customFormat="1" ht="12" thickBot="1">
      <c r="A17" s="18" t="s">
        <v>9</v>
      </c>
    </row>
    <row r="18" spans="1:14" s="6" customFormat="1" ht="20.25" customHeight="1" thickBot="1" thickTop="1">
      <c r="A18" s="106" t="s">
        <v>10</v>
      </c>
      <c r="B18" s="88" t="s">
        <v>11</v>
      </c>
      <c r="C18" s="88" t="s">
        <v>12</v>
      </c>
      <c r="D18" s="88" t="s">
        <v>13</v>
      </c>
      <c r="E18" s="88" t="s">
        <v>98</v>
      </c>
      <c r="F18" s="88" t="s">
        <v>14</v>
      </c>
      <c r="G18" s="88"/>
      <c r="H18" s="88" t="s">
        <v>15</v>
      </c>
      <c r="I18" s="88" t="s">
        <v>16</v>
      </c>
      <c r="J18" s="88" t="s">
        <v>17</v>
      </c>
      <c r="K18" s="88"/>
      <c r="L18" s="88" t="s">
        <v>18</v>
      </c>
      <c r="M18" s="88" t="s">
        <v>19</v>
      </c>
      <c r="N18" s="88"/>
    </row>
    <row r="19" spans="1:14" s="6" customFormat="1" ht="12.75" thickBot="1" thickTop="1">
      <c r="A19" s="106"/>
      <c r="B19" s="88"/>
      <c r="C19" s="88"/>
      <c r="D19" s="88"/>
      <c r="E19" s="88"/>
      <c r="F19" s="88" t="s">
        <v>20</v>
      </c>
      <c r="G19" s="89" t="s">
        <v>21</v>
      </c>
      <c r="H19" s="88"/>
      <c r="I19" s="88"/>
      <c r="J19" s="88" t="s">
        <v>20</v>
      </c>
      <c r="K19" s="89" t="s">
        <v>22</v>
      </c>
      <c r="L19" s="88"/>
      <c r="M19" s="88" t="s">
        <v>20</v>
      </c>
      <c r="N19" s="107" t="s">
        <v>21</v>
      </c>
    </row>
    <row r="20" spans="1:14" s="6" customFormat="1" ht="26.25" customHeight="1" thickBot="1" thickTop="1">
      <c r="A20" s="106"/>
      <c r="B20" s="88"/>
      <c r="C20" s="88"/>
      <c r="D20" s="88"/>
      <c r="E20" s="88"/>
      <c r="F20" s="88"/>
      <c r="G20" s="89"/>
      <c r="H20" s="88"/>
      <c r="I20" s="88"/>
      <c r="J20" s="88"/>
      <c r="K20" s="89"/>
      <c r="L20" s="88"/>
      <c r="M20" s="88"/>
      <c r="N20" s="107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99</v>
      </c>
      <c r="B22" s="21" t="s">
        <v>23</v>
      </c>
      <c r="C22" s="22" t="s">
        <v>24</v>
      </c>
      <c r="D22" s="23">
        <f>D24+D59+D79+D84</f>
        <v>208468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208468</v>
      </c>
      <c r="J22" s="23">
        <f t="shared" si="0"/>
        <v>208468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25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26</v>
      </c>
      <c r="B24" s="21">
        <v>2000</v>
      </c>
      <c r="C24" s="22" t="s">
        <v>27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28</v>
      </c>
      <c r="B25" s="21">
        <v>2100</v>
      </c>
      <c r="C25" s="22" t="s">
        <v>29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30</v>
      </c>
      <c r="B26" s="26">
        <v>2110</v>
      </c>
      <c r="C26" s="27" t="s">
        <v>31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32</v>
      </c>
      <c r="B27" s="19">
        <v>2111</v>
      </c>
      <c r="C27" s="31" t="s">
        <v>33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34</v>
      </c>
      <c r="B28" s="19">
        <v>2112</v>
      </c>
      <c r="C28" s="31" t="s">
        <v>35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36</v>
      </c>
      <c r="B29" s="26">
        <v>2120</v>
      </c>
      <c r="C29" s="27" t="s">
        <v>37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38</v>
      </c>
      <c r="B30" s="21">
        <v>2200</v>
      </c>
      <c r="C30" s="22" t="s">
        <v>39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40</v>
      </c>
      <c r="B31" s="26">
        <v>2210</v>
      </c>
      <c r="C31" s="27" t="s">
        <v>41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42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43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44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45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46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47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48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49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50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51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52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53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54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55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56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57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58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59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60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61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62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63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64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65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66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67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68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69</v>
      </c>
      <c r="B59" s="21">
        <v>3000</v>
      </c>
      <c r="C59" s="21">
        <v>370</v>
      </c>
      <c r="D59" s="42">
        <f aca="true" t="shared" si="12" ref="D59:L59">D60+D74</f>
        <v>208468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208468</v>
      </c>
      <c r="J59" s="42">
        <f t="shared" si="12"/>
        <v>208468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70</v>
      </c>
      <c r="B60" s="21">
        <v>3100</v>
      </c>
      <c r="C60" s="21">
        <v>380</v>
      </c>
      <c r="D60" s="42">
        <f aca="true" t="shared" si="13" ref="D60:L60">D61+D62+D65+D68+D72+D73</f>
        <v>208468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208468</v>
      </c>
      <c r="J60" s="42">
        <f t="shared" si="13"/>
        <v>208468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71</v>
      </c>
      <c r="B61" s="26">
        <v>3110</v>
      </c>
      <c r="C61" s="26">
        <v>390</v>
      </c>
      <c r="D61" s="40">
        <f>12270+16198</f>
        <v>28468</v>
      </c>
      <c r="E61" s="41">
        <v>0</v>
      </c>
      <c r="F61" s="40">
        <v>0</v>
      </c>
      <c r="G61" s="40">
        <v>0</v>
      </c>
      <c r="H61" s="40">
        <v>0</v>
      </c>
      <c r="I61" s="40">
        <v>28468</v>
      </c>
      <c r="J61" s="40">
        <v>28468</v>
      </c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72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73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74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75</v>
      </c>
      <c r="B65" s="26">
        <v>3130</v>
      </c>
      <c r="C65" s="26">
        <v>430</v>
      </c>
      <c r="D65" s="41">
        <f aca="true" t="shared" si="15" ref="D65:L65">SUM(D66:D67)</f>
        <v>180000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180000</v>
      </c>
      <c r="J65" s="41">
        <f t="shared" si="15"/>
        <v>180000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76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77</v>
      </c>
      <c r="B67" s="19">
        <v>3132</v>
      </c>
      <c r="C67" s="19">
        <v>450</v>
      </c>
      <c r="D67" s="45">
        <v>180000</v>
      </c>
      <c r="E67" s="46">
        <v>0</v>
      </c>
      <c r="F67" s="45">
        <v>0</v>
      </c>
      <c r="G67" s="45">
        <v>0</v>
      </c>
      <c r="H67" s="45">
        <v>0</v>
      </c>
      <c r="I67" s="45">
        <v>180000</v>
      </c>
      <c r="J67" s="45">
        <v>180000</v>
      </c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78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100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101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102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79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80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81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82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83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84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85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86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87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88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89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103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90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91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92</v>
      </c>
      <c r="B86" s="19">
        <v>5000</v>
      </c>
      <c r="C86" s="19">
        <v>640</v>
      </c>
      <c r="D86" s="45" t="s">
        <v>93</v>
      </c>
      <c r="E86" s="45"/>
      <c r="F86" s="51" t="s">
        <v>93</v>
      </c>
      <c r="G86" s="51" t="s">
        <v>93</v>
      </c>
      <c r="H86" s="51" t="s">
        <v>93</v>
      </c>
      <c r="I86" s="51" t="s">
        <v>93</v>
      </c>
      <c r="J86" s="51" t="s">
        <v>93</v>
      </c>
      <c r="K86" s="51" t="s">
        <v>93</v>
      </c>
      <c r="L86" s="51" t="s">
        <v>93</v>
      </c>
      <c r="M86" s="51" t="s">
        <v>93</v>
      </c>
      <c r="N86" s="51" t="s">
        <v>93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104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Начальник</v>
      </c>
      <c r="B98" s="104"/>
      <c r="C98" s="104"/>
      <c r="D98" s="104"/>
      <c r="G98" s="105" t="str">
        <f>'[1]ЗАПОЛНИТЬ'!F26</f>
        <v>Л.А.Кочерга</v>
      </c>
      <c r="H98" s="105"/>
      <c r="I98" s="105"/>
    </row>
    <row r="99" spans="2:9" ht="15">
      <c r="B99" s="102" t="s">
        <v>94</v>
      </c>
      <c r="C99" s="102"/>
      <c r="D99" s="102"/>
      <c r="G99" s="103" t="s">
        <v>95</v>
      </c>
      <c r="H99" s="103"/>
      <c r="I99" s="1"/>
    </row>
    <row r="100" spans="1:9" ht="15">
      <c r="A100" s="86" t="str">
        <f>'[1]ЗАПОЛНИТЬ'!F31</f>
        <v>Головний бухгалтер</v>
      </c>
      <c r="B100" s="104"/>
      <c r="C100" s="104"/>
      <c r="D100" s="104"/>
      <c r="G100" s="105" t="str">
        <f>'[1]ЗАПОЛНИТЬ'!F28</f>
        <v>О.І.Макарицька</v>
      </c>
      <c r="H100" s="105"/>
      <c r="I100" s="105"/>
    </row>
    <row r="101" spans="2:9" ht="8.25" customHeight="1">
      <c r="B101" s="102" t="s">
        <v>94</v>
      </c>
      <c r="C101" s="102"/>
      <c r="D101" s="102"/>
      <c r="G101" s="103" t="s">
        <v>95</v>
      </c>
      <c r="H101" s="103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N19:N20"/>
    <mergeCell ref="M19:M20"/>
    <mergeCell ref="L18:L20"/>
    <mergeCell ref="B98:D98"/>
    <mergeCell ref="J19:J20"/>
    <mergeCell ref="A18:A20"/>
    <mergeCell ref="C18:C20"/>
    <mergeCell ref="G98:I98"/>
    <mergeCell ref="B18:B20"/>
    <mergeCell ref="H18:H20"/>
    <mergeCell ref="E18:E20"/>
    <mergeCell ref="I18:I20"/>
    <mergeCell ref="D18:D20"/>
    <mergeCell ref="B101:D101"/>
    <mergeCell ref="G101:H101"/>
    <mergeCell ref="B99:D99"/>
    <mergeCell ref="B100:D100"/>
    <mergeCell ref="G100:I100"/>
    <mergeCell ref="G99:H99"/>
    <mergeCell ref="M8:N8"/>
    <mergeCell ref="A14:B14"/>
    <mergeCell ref="E13:M13"/>
    <mergeCell ref="B10:J10"/>
    <mergeCell ref="M11:N11"/>
    <mergeCell ref="A12:B12"/>
    <mergeCell ref="B11:J11"/>
    <mergeCell ref="E12:J12"/>
    <mergeCell ref="A13:B13"/>
    <mergeCell ref="A15:B15"/>
    <mergeCell ref="M18:N18"/>
    <mergeCell ref="I1:N3"/>
    <mergeCell ref="E14:M14"/>
    <mergeCell ref="M9:N9"/>
    <mergeCell ref="M10:N10"/>
    <mergeCell ref="A4:M4"/>
    <mergeCell ref="A5:H5"/>
    <mergeCell ref="A6:M6"/>
    <mergeCell ref="B9:J9"/>
    <mergeCell ref="E15:M15"/>
    <mergeCell ref="F19:F20"/>
    <mergeCell ref="G19:G20"/>
    <mergeCell ref="J18:K18"/>
    <mergeCell ref="F18:G18"/>
    <mergeCell ref="K19:K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2019-02-18T14:59:49Z</dcterms:created>
  <dcterms:modified xsi:type="dcterms:W3CDTF">2020-01-28T14:02:15Z</dcterms:modified>
  <cp:category/>
  <cp:version/>
  <cp:contentType/>
  <cp:contentStatus/>
</cp:coreProperties>
</file>